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中青年科技类" sheetId="3" r:id="rId1"/>
    <sheet name="中青年社科类" sheetId="4" r:id="rId2"/>
  </sheets>
  <calcPr calcId="145621" refMode="R1C1"/>
</workbook>
</file>

<file path=xl/calcChain.xml><?xml version="1.0" encoding="utf-8"?>
<calcChain xmlns="http://schemas.openxmlformats.org/spreadsheetml/2006/main">
  <c r="D16" i="4" l="1"/>
  <c r="E3" i="3"/>
  <c r="E3" i="4"/>
  <c r="E14" i="4" s="1"/>
  <c r="E13" i="4" s="1"/>
  <c r="H3" i="4" l="1"/>
  <c r="D13" i="4"/>
  <c r="E14" i="3"/>
  <c r="E13" i="3" s="1"/>
  <c r="H3" i="3" s="1"/>
  <c r="F13" i="4"/>
  <c r="I3" i="4" s="1"/>
  <c r="D12" i="4"/>
  <c r="D11" i="4"/>
  <c r="D10" i="4"/>
  <c r="D9" i="4"/>
  <c r="D8" i="4"/>
  <c r="D7" i="4"/>
  <c r="D6" i="4"/>
  <c r="D5" i="4"/>
  <c r="D4" i="4"/>
  <c r="F3" i="4"/>
  <c r="D10" i="3"/>
  <c r="D7" i="3"/>
  <c r="F13" i="3"/>
  <c r="F15" i="3" s="1"/>
  <c r="D15" i="3" s="1"/>
  <c r="D12" i="3"/>
  <c r="D11" i="3"/>
  <c r="D9" i="3"/>
  <c r="D8" i="3"/>
  <c r="D6" i="3"/>
  <c r="D5" i="3"/>
  <c r="D4" i="3"/>
  <c r="I3" i="3"/>
  <c r="F3" i="3"/>
  <c r="D3" i="4" l="1"/>
  <c r="D3" i="3"/>
  <c r="D14" i="3"/>
  <c r="G3" i="4"/>
  <c r="D14" i="4"/>
  <c r="F15" i="4"/>
  <c r="H13" i="3"/>
  <c r="D15" i="4" l="1"/>
  <c r="D13" i="3"/>
  <c r="D16" i="3" l="1"/>
  <c r="G3" i="3" s="1"/>
</calcChain>
</file>

<file path=xl/sharedStrings.xml><?xml version="1.0" encoding="utf-8"?>
<sst xmlns="http://schemas.openxmlformats.org/spreadsheetml/2006/main" count="45" uniqueCount="25">
  <si>
    <t>序号</t>
  </si>
  <si>
    <t>报销科目明细</t>
  </si>
  <si>
    <t>预算</t>
  </si>
  <si>
    <t>外拨</t>
  </si>
  <si>
    <t>经费</t>
  </si>
  <si>
    <t>（一）直接费用</t>
  </si>
  <si>
    <t>设备费</t>
  </si>
  <si>
    <t>（购置）</t>
  </si>
  <si>
    <t>（二）间接费用</t>
  </si>
  <si>
    <t>管理费</t>
  </si>
  <si>
    <t>绩效支出</t>
  </si>
  <si>
    <t>总预算</t>
  </si>
  <si>
    <t>直接经费总和应为</t>
    <phoneticPr fontId="5" type="noConversion"/>
  </si>
  <si>
    <t>直接经费外拨应为</t>
    <phoneticPr fontId="5" type="noConversion"/>
  </si>
  <si>
    <t>直接经费学校应为</t>
    <phoneticPr fontId="5" type="noConversion"/>
  </si>
  <si>
    <t>学校</t>
    <phoneticPr fontId="5" type="noConversion"/>
  </si>
  <si>
    <t>（元）</t>
    <phoneticPr fontId="5" type="noConversion"/>
  </si>
  <si>
    <t>第一步填</t>
    <phoneticPr fontId="5" type="noConversion"/>
  </si>
  <si>
    <t>第三步填写各项直接支出经费预算，最后需与上面深绿色格中自动生成的金额对照调平。</t>
    <phoneticPr fontId="5" type="noConversion"/>
  </si>
  <si>
    <t>第二步填，没有此项开支的预算填0。</t>
    <phoneticPr fontId="5" type="noConversion"/>
  </si>
  <si>
    <t>（二）间接费用</t>
    <phoneticPr fontId="5" type="noConversion"/>
  </si>
  <si>
    <r>
      <t>间接外拨经费应</t>
    </r>
    <r>
      <rPr>
        <b/>
        <sz val="11"/>
        <color theme="1"/>
        <rFont val="宋体"/>
        <family val="3"/>
        <charset val="134"/>
      </rPr>
      <t>≤</t>
    </r>
    <phoneticPr fontId="5" type="noConversion"/>
  </si>
  <si>
    <r>
      <t>填表说明：
1、此表供</t>
    </r>
    <r>
      <rPr>
        <b/>
        <sz val="11"/>
        <rFont val="宋体"/>
        <family val="3"/>
        <charset val="134"/>
        <scheme val="minor"/>
      </rPr>
      <t>科技类项目</t>
    </r>
    <r>
      <rPr>
        <b/>
        <sz val="11"/>
        <color rgb="FFFF0000"/>
        <rFont val="宋体"/>
        <family val="3"/>
        <charset val="134"/>
        <scheme val="minor"/>
      </rPr>
      <t>参考计算，其中间接经费的算法为最大上限值，间接经费金额</t>
    </r>
    <r>
      <rPr>
        <b/>
        <sz val="11"/>
        <color rgb="FFFF0000"/>
        <rFont val="宋体"/>
        <family val="3"/>
        <charset val="134"/>
      </rPr>
      <t>≤</t>
    </r>
    <r>
      <rPr>
        <b/>
        <sz val="11"/>
        <color rgb="FFFF0000"/>
        <rFont val="宋体"/>
        <family val="3"/>
        <charset val="134"/>
        <scheme val="minor"/>
      </rPr>
      <t>此金额均可；
2、为方便计算，此表的单位均为元，如审批表中单位需为万元的，请注意不能直接复制，需注意单位转换；
2、黄色格子为自动生成部分无需填写；
3、只需填写白色空格处（第一步填写总预算、第二步填写设备购置费，第三步把其它填好），除斜杠处其它空格都需填上数字，无预算填0。
4、深绿色格子为便于最后对照检查数据，填写完后对照检查数据是否正确</t>
    </r>
    <phoneticPr fontId="5" type="noConversion"/>
  </si>
  <si>
    <r>
      <t>填表说明：
1、此表供</t>
    </r>
    <r>
      <rPr>
        <b/>
        <sz val="11"/>
        <rFont val="宋体"/>
        <family val="3"/>
        <charset val="134"/>
        <scheme val="minor"/>
      </rPr>
      <t>社科类项目</t>
    </r>
    <r>
      <rPr>
        <b/>
        <sz val="11"/>
        <color rgb="FFFF0000"/>
        <rFont val="宋体"/>
        <family val="3"/>
        <charset val="134"/>
        <scheme val="minor"/>
      </rPr>
      <t>参考计算，其中间接经费的算法为最大上限值，间接经费金额≤此金额均可；
2、为方便计算，此表的单位均为元，如审批表中单位需为万元的，请注意不能直接复制，需注意单位转换；
2、黄色格子为自动生成部分无需填写；
3、只需填写白色空格处（第一步填写总预算、第二步填写设备购置费，第三步把其它填好），除斜杠处其它空格都需填上数字，无预算填0。
4、深绿色格子为便于最后对照检查数据，填写完后对照检查数据是否正确</t>
    </r>
    <phoneticPr fontId="5" type="noConversion"/>
  </si>
  <si>
    <t>直接经费外拨应为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</si>
</sst>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>
    <font>
      <sz val="11"/>
      <color theme="1"/>
      <name val="宋体"/>
      <family val="2"/>
      <scheme val="minor"/>
    </font>
    <font>
      <b/>
      <sz val="10.5"/>
      <color theme="1"/>
      <name val="宋体"/>
      <family val="3"/>
      <charset val="134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6" xfId="0" applyFont="1" applyBorder="1" applyAlignment="1" applyProtection="1">
      <alignment horizontal="justify" vertical="center" wrapText="1"/>
      <protection locked="0"/>
    </xf>
    <xf numFmtId="176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justify" vertical="center" wrapText="1"/>
      <protection locked="0"/>
    </xf>
    <xf numFmtId="176" fontId="2" fillId="2" borderId="6" xfId="0" applyNumberFormat="1" applyFont="1" applyFill="1" applyBorder="1" applyAlignment="1" applyProtection="1">
      <alignment horizontal="center" vertical="center" wrapText="1"/>
    </xf>
    <xf numFmtId="176" fontId="3" fillId="2" borderId="6" xfId="0" applyNumberFormat="1" applyFont="1" applyFill="1" applyBorder="1" applyAlignment="1" applyProtection="1">
      <alignment horizontal="center" vertical="center" wrapText="1"/>
    </xf>
    <xf numFmtId="176" fontId="2" fillId="2" borderId="12" xfId="0" applyNumberFormat="1" applyFont="1" applyFill="1" applyBorder="1" applyAlignment="1" applyProtection="1">
      <alignment horizontal="center" vertical="center" wrapText="1"/>
    </xf>
    <xf numFmtId="176" fontId="2" fillId="2" borderId="3" xfId="0" applyNumberFormat="1" applyFont="1" applyFill="1" applyBorder="1" applyAlignment="1" applyProtection="1">
      <alignment horizontal="center" vertical="center" wrapText="1"/>
    </xf>
    <xf numFmtId="176" fontId="0" fillId="4" borderId="0" xfId="0" applyNumberFormat="1" applyFill="1" applyAlignment="1" applyProtection="1">
      <alignment vertical="center"/>
    </xf>
    <xf numFmtId="176" fontId="3" fillId="2" borderId="8" xfId="0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176" fontId="3" fillId="0" borderId="13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ill="1" applyAlignment="1" applyProtection="1">
      <alignment wrapText="1"/>
    </xf>
    <xf numFmtId="176" fontId="0" fillId="0" borderId="0" xfId="0" applyNumberFormat="1" applyFill="1" applyAlignment="1" applyProtection="1">
      <alignment horizontal="center" vertical="center"/>
    </xf>
    <xf numFmtId="176" fontId="0" fillId="0" borderId="0" xfId="0" applyNumberFormat="1" applyProtection="1"/>
    <xf numFmtId="49" fontId="6" fillId="0" borderId="17" xfId="0" applyNumberFormat="1" applyFont="1" applyBorder="1" applyAlignment="1" applyProtection="1">
      <alignment horizontal="center" vertical="center" wrapText="1" readingOrder="2"/>
    </xf>
    <xf numFmtId="49" fontId="6" fillId="0" borderId="0" xfId="0" applyNumberFormat="1" applyFont="1" applyBorder="1" applyAlignment="1" applyProtection="1">
      <alignment horizontal="center" vertical="center" wrapText="1" readingOrder="2"/>
    </xf>
    <xf numFmtId="176" fontId="6" fillId="0" borderId="18" xfId="0" applyNumberFormat="1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176" fontId="2" fillId="2" borderId="13" xfId="0" applyNumberFormat="1" applyFont="1" applyFill="1" applyBorder="1" applyAlignment="1" applyProtection="1">
      <alignment horizontal="center" vertical="center" wrapText="1"/>
    </xf>
    <xf numFmtId="176" fontId="2" fillId="2" borderId="11" xfId="0" applyNumberFormat="1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 wrapText="1"/>
    </xf>
    <xf numFmtId="176" fontId="7" fillId="4" borderId="24" xfId="0" applyNumberFormat="1" applyFont="1" applyFill="1" applyBorder="1" applyAlignment="1" applyProtection="1">
      <alignment vertical="center"/>
    </xf>
    <xf numFmtId="176" fontId="7" fillId="4" borderId="25" xfId="0" applyNumberFormat="1" applyFont="1" applyFill="1" applyBorder="1" applyAlignment="1" applyProtection="1">
      <alignment vertical="center"/>
    </xf>
    <xf numFmtId="176" fontId="7" fillId="4" borderId="26" xfId="0" applyNumberFormat="1" applyFont="1" applyFill="1" applyBorder="1" applyAlignment="1" applyProtection="1">
      <alignment vertical="center"/>
    </xf>
    <xf numFmtId="176" fontId="7" fillId="4" borderId="14" xfId="0" applyNumberFormat="1" applyFont="1" applyFill="1" applyBorder="1" applyAlignment="1" applyProtection="1">
      <alignment horizontal="left" vertical="center" wrapText="1"/>
    </xf>
    <xf numFmtId="176" fontId="7" fillId="0" borderId="27" xfId="0" applyNumberFormat="1" applyFont="1" applyFill="1" applyBorder="1" applyAlignment="1" applyProtection="1">
      <alignment vertical="center"/>
    </xf>
    <xf numFmtId="176" fontId="7" fillId="4" borderId="15" xfId="0" applyNumberFormat="1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176" fontId="3" fillId="0" borderId="6" xfId="0" applyNumberFormat="1" applyFont="1" applyBorder="1" applyAlignment="1" applyProtection="1">
      <alignment horizontal="center" vertical="center" wrapText="1"/>
    </xf>
    <xf numFmtId="176" fontId="3" fillId="0" borderId="13" xfId="0" applyNumberFormat="1" applyFont="1" applyBorder="1" applyAlignment="1" applyProtection="1">
      <alignment horizontal="center" vertical="center" wrapText="1"/>
    </xf>
    <xf numFmtId="176" fontId="6" fillId="0" borderId="14" xfId="0" applyNumberFormat="1" applyFont="1" applyBorder="1" applyAlignment="1" applyProtection="1">
      <alignment horizontal="left" vertical="center" wrapText="1"/>
    </xf>
    <xf numFmtId="176" fontId="6" fillId="0" borderId="15" xfId="0" applyNumberFormat="1" applyFont="1" applyBorder="1" applyAlignment="1" applyProtection="1">
      <alignment horizontal="left" vertical="center" wrapText="1"/>
    </xf>
    <xf numFmtId="176" fontId="6" fillId="0" borderId="16" xfId="0" applyNumberFormat="1" applyFont="1" applyBorder="1" applyAlignment="1" applyProtection="1">
      <alignment horizontal="left" vertical="center" wrapText="1"/>
    </xf>
    <xf numFmtId="49" fontId="6" fillId="0" borderId="19" xfId="0" applyNumberFormat="1" applyFont="1" applyBorder="1" applyAlignment="1" applyProtection="1">
      <alignment horizontal="left" vertical="center" wrapText="1" readingOrder="1"/>
    </xf>
    <xf numFmtId="49" fontId="6" fillId="0" borderId="20" xfId="0" applyNumberFormat="1" applyFont="1" applyBorder="1" applyAlignment="1" applyProtection="1">
      <alignment horizontal="left" vertical="center" wrapText="1" readingOrder="1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4" fillId="0" borderId="3" xfId="0" applyFont="1" applyBorder="1" applyAlignment="1" applyProtection="1">
      <alignment horizontal="justify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/>
    </xf>
    <xf numFmtId="49" fontId="6" fillId="0" borderId="21" xfId="0" applyNumberFormat="1" applyFont="1" applyBorder="1" applyAlignment="1" applyProtection="1">
      <alignment horizontal="left" vertical="center" wrapText="1" readingOrder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17" sqref="H17"/>
    </sheetView>
  </sheetViews>
  <sheetFormatPr defaultRowHeight="13.5"/>
  <sheetData>
    <row r="1" spans="1:9" ht="14.25" thickBot="1">
      <c r="A1" s="43" t="s">
        <v>0</v>
      </c>
      <c r="B1" s="45" t="s">
        <v>1</v>
      </c>
      <c r="C1" s="46"/>
      <c r="D1" s="18" t="s">
        <v>2</v>
      </c>
      <c r="E1" s="18" t="s">
        <v>3</v>
      </c>
      <c r="F1" s="18" t="s">
        <v>15</v>
      </c>
      <c r="G1" s="19"/>
      <c r="H1" s="19"/>
      <c r="I1" s="19"/>
    </row>
    <row r="2" spans="1:9" ht="26.25" thickBot="1">
      <c r="A2" s="44"/>
      <c r="B2" s="47"/>
      <c r="C2" s="48"/>
      <c r="D2" s="20" t="s">
        <v>16</v>
      </c>
      <c r="E2" s="20" t="s">
        <v>4</v>
      </c>
      <c r="F2" s="33" t="s">
        <v>4</v>
      </c>
      <c r="G2" s="24" t="s">
        <v>12</v>
      </c>
      <c r="H2" s="25" t="s">
        <v>24</v>
      </c>
      <c r="I2" s="26" t="s">
        <v>14</v>
      </c>
    </row>
    <row r="3" spans="1:9" ht="14.25" thickBot="1">
      <c r="A3" s="49" t="s">
        <v>5</v>
      </c>
      <c r="B3" s="50"/>
      <c r="C3" s="51"/>
      <c r="D3" s="4">
        <f>SUM(D4:D12)</f>
        <v>17130</v>
      </c>
      <c r="E3" s="6">
        <f>SUM(E4:E12)</f>
        <v>4630</v>
      </c>
      <c r="F3" s="23">
        <f>SUM(F4:F12)</f>
        <v>12500</v>
      </c>
      <c r="G3" s="27">
        <f>D16-D13</f>
        <v>17129.599999999999</v>
      </c>
      <c r="H3" s="28">
        <f>E16-E13</f>
        <v>4629.6000000000004</v>
      </c>
      <c r="I3" s="29">
        <f>F16-F13</f>
        <v>12500</v>
      </c>
    </row>
    <row r="4" spans="1:9" ht="14.25" thickBot="1">
      <c r="A4" s="52">
        <v>1</v>
      </c>
      <c r="B4" s="54" t="s">
        <v>6</v>
      </c>
      <c r="C4" s="1" t="s">
        <v>7</v>
      </c>
      <c r="D4" s="4">
        <f>E4+F4</f>
        <v>0</v>
      </c>
      <c r="E4" s="2">
        <v>0</v>
      </c>
      <c r="F4" s="11">
        <v>0</v>
      </c>
      <c r="G4" s="36" t="s">
        <v>19</v>
      </c>
      <c r="H4" s="37"/>
      <c r="I4" s="38"/>
    </row>
    <row r="5" spans="1:9" ht="14.25" thickBot="1">
      <c r="A5" s="53"/>
      <c r="B5" s="55"/>
      <c r="C5" s="3"/>
      <c r="D5" s="4">
        <f t="shared" ref="D5:D12" si="0">E5+F5</f>
        <v>0</v>
      </c>
      <c r="E5" s="2">
        <v>0</v>
      </c>
      <c r="F5" s="2">
        <v>0</v>
      </c>
      <c r="G5" s="14"/>
      <c r="H5" s="39" t="s">
        <v>18</v>
      </c>
      <c r="I5" s="15"/>
    </row>
    <row r="6" spans="1:9" ht="14.25" thickBot="1">
      <c r="A6" s="21">
        <v>2</v>
      </c>
      <c r="B6" s="41"/>
      <c r="C6" s="42"/>
      <c r="D6" s="4">
        <f t="shared" si="0"/>
        <v>0</v>
      </c>
      <c r="E6" s="2">
        <v>0</v>
      </c>
      <c r="F6" s="2">
        <v>0</v>
      </c>
      <c r="G6" s="14"/>
      <c r="H6" s="40"/>
      <c r="I6" s="16"/>
    </row>
    <row r="7" spans="1:9" ht="14.25" thickBot="1">
      <c r="A7" s="21">
        <v>3</v>
      </c>
      <c r="B7" s="41"/>
      <c r="C7" s="42"/>
      <c r="D7" s="4">
        <f>E7+F7</f>
        <v>0</v>
      </c>
      <c r="E7" s="2">
        <v>0</v>
      </c>
      <c r="F7" s="2">
        <v>0</v>
      </c>
      <c r="G7" s="14"/>
      <c r="H7" s="40"/>
      <c r="I7" s="16"/>
    </row>
    <row r="8" spans="1:9" ht="14.25" thickBot="1">
      <c r="A8" s="21">
        <v>4</v>
      </c>
      <c r="B8" s="41"/>
      <c r="C8" s="42"/>
      <c r="D8" s="4">
        <f t="shared" si="0"/>
        <v>12900</v>
      </c>
      <c r="E8" s="2">
        <v>400</v>
      </c>
      <c r="F8" s="2">
        <v>12500</v>
      </c>
      <c r="G8" s="14"/>
      <c r="H8" s="40"/>
      <c r="I8" s="16"/>
    </row>
    <row r="9" spans="1:9" ht="14.25" thickBot="1">
      <c r="A9" s="21">
        <v>5</v>
      </c>
      <c r="B9" s="41"/>
      <c r="C9" s="42"/>
      <c r="D9" s="4">
        <f t="shared" si="0"/>
        <v>2700</v>
      </c>
      <c r="E9" s="2">
        <v>2700</v>
      </c>
      <c r="F9" s="2">
        <v>0</v>
      </c>
      <c r="G9" s="14"/>
      <c r="H9" s="40"/>
      <c r="I9" s="16"/>
    </row>
    <row r="10" spans="1:9" ht="14.25" thickBot="1">
      <c r="A10" s="21">
        <v>6</v>
      </c>
      <c r="B10" s="41"/>
      <c r="C10" s="42"/>
      <c r="D10" s="4">
        <f>E10+F10</f>
        <v>1530</v>
      </c>
      <c r="E10" s="2">
        <v>1530</v>
      </c>
      <c r="F10" s="2">
        <v>0</v>
      </c>
      <c r="G10" s="14"/>
      <c r="H10" s="40"/>
      <c r="I10" s="16"/>
    </row>
    <row r="11" spans="1:9" ht="14.25" thickBot="1">
      <c r="A11" s="21">
        <v>7</v>
      </c>
      <c r="B11" s="41"/>
      <c r="C11" s="42"/>
      <c r="D11" s="4">
        <f t="shared" si="0"/>
        <v>0</v>
      </c>
      <c r="E11" s="2">
        <v>0</v>
      </c>
      <c r="F11" s="2">
        <v>0</v>
      </c>
      <c r="G11" s="14"/>
      <c r="H11" s="40"/>
      <c r="I11" s="16"/>
    </row>
    <row r="12" spans="1:9" ht="14.25" thickBot="1">
      <c r="A12" s="21">
        <v>8</v>
      </c>
      <c r="B12" s="41"/>
      <c r="C12" s="42"/>
      <c r="D12" s="4">
        <f t="shared" si="0"/>
        <v>0</v>
      </c>
      <c r="E12" s="2">
        <v>0</v>
      </c>
      <c r="F12" s="2">
        <v>0</v>
      </c>
      <c r="G12" s="12"/>
      <c r="H12" s="40"/>
      <c r="I12" s="16"/>
    </row>
    <row r="13" spans="1:9" ht="27.75" thickBot="1">
      <c r="A13" s="49" t="s">
        <v>20</v>
      </c>
      <c r="B13" s="50"/>
      <c r="C13" s="51"/>
      <c r="D13" s="4">
        <f>E13+F13</f>
        <v>2870.4</v>
      </c>
      <c r="E13" s="4">
        <f>E14</f>
        <v>370.40000000000003</v>
      </c>
      <c r="F13" s="22">
        <f>(F16-F4)/6</f>
        <v>2500</v>
      </c>
      <c r="G13" s="30" t="s">
        <v>21</v>
      </c>
      <c r="H13" s="32">
        <f>(E3-E4)*0.2</f>
        <v>926</v>
      </c>
      <c r="I13" s="31"/>
    </row>
    <row r="14" spans="1:9" ht="14.25" thickBot="1">
      <c r="A14" s="21">
        <v>9</v>
      </c>
      <c r="B14" s="41" t="s">
        <v>9</v>
      </c>
      <c r="C14" s="42"/>
      <c r="D14" s="4">
        <f>E14+F14</f>
        <v>370.40000000000003</v>
      </c>
      <c r="E14" s="4">
        <f>(E3-E4)*0.08</f>
        <v>370.40000000000003</v>
      </c>
      <c r="F14" s="9"/>
      <c r="G14" s="14"/>
      <c r="H14" s="14"/>
      <c r="I14" s="14"/>
    </row>
    <row r="15" spans="1:9" ht="14.25" thickBot="1">
      <c r="A15" s="21">
        <v>10</v>
      </c>
      <c r="B15" s="41" t="s">
        <v>10</v>
      </c>
      <c r="C15" s="42"/>
      <c r="D15" s="4">
        <f>E15+F15</f>
        <v>2500</v>
      </c>
      <c r="E15" s="5">
        <v>0</v>
      </c>
      <c r="F15" s="5">
        <f>F13</f>
        <v>2500</v>
      </c>
      <c r="G15" s="14"/>
      <c r="H15" s="14"/>
      <c r="I15" s="14"/>
    </row>
    <row r="16" spans="1:9" ht="14.25" thickBot="1">
      <c r="A16" s="49" t="s">
        <v>11</v>
      </c>
      <c r="B16" s="50"/>
      <c r="C16" s="51"/>
      <c r="D16" s="5">
        <f>E16+F16</f>
        <v>20000</v>
      </c>
      <c r="E16" s="34">
        <v>5000</v>
      </c>
      <c r="F16" s="35">
        <v>15000</v>
      </c>
      <c r="G16" s="17" t="s">
        <v>17</v>
      </c>
      <c r="H16" s="14"/>
      <c r="I16" s="14"/>
    </row>
    <row r="17" spans="1:8" ht="164.25" customHeight="1">
      <c r="A17" s="56" t="s">
        <v>22</v>
      </c>
      <c r="B17" s="57"/>
      <c r="C17" s="57"/>
      <c r="D17" s="57"/>
      <c r="E17" s="57"/>
      <c r="F17" s="57"/>
    </row>
    <row r="20" spans="1:8">
      <c r="H20" s="19"/>
    </row>
  </sheetData>
  <sheetProtection password="C71F" sheet="1" objects="1" scenarios="1"/>
  <mergeCells count="19">
    <mergeCell ref="B15:C15"/>
    <mergeCell ref="A16:C16"/>
    <mergeCell ref="A17:F17"/>
    <mergeCell ref="B9:C9"/>
    <mergeCell ref="B10:C10"/>
    <mergeCell ref="B11:C11"/>
    <mergeCell ref="B12:C12"/>
    <mergeCell ref="A13:C13"/>
    <mergeCell ref="B14:C14"/>
    <mergeCell ref="A1:A2"/>
    <mergeCell ref="B1:C2"/>
    <mergeCell ref="A3:C3"/>
    <mergeCell ref="A4:A5"/>
    <mergeCell ref="B4:B5"/>
    <mergeCell ref="G4:I4"/>
    <mergeCell ref="H5:H12"/>
    <mergeCell ref="B6:C6"/>
    <mergeCell ref="B7:C7"/>
    <mergeCell ref="B8:C8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E7" sqref="E7"/>
    </sheetView>
  </sheetViews>
  <sheetFormatPr defaultRowHeight="13.5"/>
  <sheetData>
    <row r="1" spans="1:9">
      <c r="A1" s="43" t="s">
        <v>0</v>
      </c>
      <c r="B1" s="45" t="s">
        <v>1</v>
      </c>
      <c r="C1" s="46"/>
      <c r="D1" s="18" t="s">
        <v>2</v>
      </c>
      <c r="E1" s="18" t="s">
        <v>3</v>
      </c>
      <c r="F1" s="18" t="s">
        <v>15</v>
      </c>
      <c r="G1" s="19"/>
      <c r="H1" s="19"/>
      <c r="I1" s="19"/>
    </row>
    <row r="2" spans="1:9" ht="26.25" thickBot="1">
      <c r="A2" s="44"/>
      <c r="B2" s="47"/>
      <c r="C2" s="48"/>
      <c r="D2" s="20" t="s">
        <v>16</v>
      </c>
      <c r="E2" s="20" t="s">
        <v>4</v>
      </c>
      <c r="F2" s="20" t="s">
        <v>4</v>
      </c>
      <c r="G2" s="10" t="s">
        <v>12</v>
      </c>
      <c r="H2" s="10" t="s">
        <v>13</v>
      </c>
      <c r="I2" s="10" t="s">
        <v>14</v>
      </c>
    </row>
    <row r="3" spans="1:9" ht="14.25" thickBot="1">
      <c r="A3" s="49" t="s">
        <v>5</v>
      </c>
      <c r="B3" s="50"/>
      <c r="C3" s="51"/>
      <c r="D3" s="4">
        <f>SUM(D4:D12)</f>
        <v>6889</v>
      </c>
      <c r="E3" s="6">
        <f>SUM(E4:E12)</f>
        <v>2389</v>
      </c>
      <c r="F3" s="7">
        <f>SUM(F4:F12)</f>
        <v>4500</v>
      </c>
      <c r="G3" s="8">
        <f>D16-D13</f>
        <v>6808.88</v>
      </c>
      <c r="H3" s="8">
        <f>E16-E13</f>
        <v>2308.88</v>
      </c>
      <c r="I3" s="8">
        <f>F16-F13</f>
        <v>4500</v>
      </c>
    </row>
    <row r="4" spans="1:9" ht="14.25" thickBot="1">
      <c r="A4" s="52">
        <v>1</v>
      </c>
      <c r="B4" s="54" t="s">
        <v>6</v>
      </c>
      <c r="C4" s="1" t="s">
        <v>7</v>
      </c>
      <c r="D4" s="4">
        <f>E4+F4</f>
        <v>0</v>
      </c>
      <c r="E4" s="2">
        <v>0</v>
      </c>
      <c r="F4" s="11">
        <v>0</v>
      </c>
      <c r="G4" s="36" t="s">
        <v>19</v>
      </c>
      <c r="H4" s="37"/>
      <c r="I4" s="38"/>
    </row>
    <row r="5" spans="1:9" ht="14.25" thickBot="1">
      <c r="A5" s="53"/>
      <c r="B5" s="55"/>
      <c r="C5" s="3"/>
      <c r="D5" s="4">
        <f t="shared" ref="D5:D12" si="0">E5+F5</f>
        <v>0</v>
      </c>
      <c r="E5" s="2">
        <v>0</v>
      </c>
      <c r="F5" s="2">
        <v>0</v>
      </c>
      <c r="G5" s="14"/>
      <c r="H5" s="39" t="s">
        <v>18</v>
      </c>
      <c r="I5" s="15"/>
    </row>
    <row r="6" spans="1:9" ht="14.25" thickBot="1">
      <c r="A6" s="21">
        <v>2</v>
      </c>
      <c r="B6" s="41"/>
      <c r="C6" s="42"/>
      <c r="D6" s="4">
        <f t="shared" si="0"/>
        <v>1389</v>
      </c>
      <c r="E6" s="2">
        <v>1389</v>
      </c>
      <c r="F6" s="2">
        <v>0</v>
      </c>
      <c r="G6" s="14"/>
      <c r="H6" s="40"/>
      <c r="I6" s="16"/>
    </row>
    <row r="7" spans="1:9" ht="14.25" thickBot="1">
      <c r="A7" s="21">
        <v>3</v>
      </c>
      <c r="B7" s="41"/>
      <c r="C7" s="42"/>
      <c r="D7" s="4">
        <f t="shared" si="0"/>
        <v>4500</v>
      </c>
      <c r="E7" s="2">
        <v>0</v>
      </c>
      <c r="F7" s="2">
        <v>4500</v>
      </c>
      <c r="G7" s="14"/>
      <c r="H7" s="40"/>
      <c r="I7" s="16"/>
    </row>
    <row r="8" spans="1:9" ht="14.25" thickBot="1">
      <c r="A8" s="21">
        <v>4</v>
      </c>
      <c r="B8" s="41"/>
      <c r="C8" s="42"/>
      <c r="D8" s="4">
        <f t="shared" si="0"/>
        <v>0</v>
      </c>
      <c r="E8" s="2">
        <v>0</v>
      </c>
      <c r="F8" s="2">
        <v>0</v>
      </c>
      <c r="G8" s="14"/>
      <c r="H8" s="40"/>
      <c r="I8" s="16"/>
    </row>
    <row r="9" spans="1:9" ht="14.25" thickBot="1">
      <c r="A9" s="21">
        <v>5</v>
      </c>
      <c r="B9" s="41"/>
      <c r="C9" s="42"/>
      <c r="D9" s="4">
        <f t="shared" si="0"/>
        <v>1000</v>
      </c>
      <c r="E9" s="2">
        <v>1000</v>
      </c>
      <c r="F9" s="2">
        <v>0</v>
      </c>
      <c r="G9" s="14"/>
      <c r="H9" s="40"/>
      <c r="I9" s="16"/>
    </row>
    <row r="10" spans="1:9" ht="14.25" thickBot="1">
      <c r="A10" s="21">
        <v>6</v>
      </c>
      <c r="B10" s="41"/>
      <c r="C10" s="42"/>
      <c r="D10" s="4">
        <f t="shared" si="0"/>
        <v>0</v>
      </c>
      <c r="E10" s="2">
        <v>0</v>
      </c>
      <c r="F10" s="2">
        <v>0</v>
      </c>
      <c r="G10" s="14"/>
      <c r="H10" s="40"/>
      <c r="I10" s="16"/>
    </row>
    <row r="11" spans="1:9" ht="14.25" thickBot="1">
      <c r="A11" s="21">
        <v>7</v>
      </c>
      <c r="B11" s="41"/>
      <c r="C11" s="42"/>
      <c r="D11" s="4">
        <f t="shared" si="0"/>
        <v>0</v>
      </c>
      <c r="E11" s="2">
        <v>0</v>
      </c>
      <c r="F11" s="2">
        <v>0</v>
      </c>
      <c r="G11" s="14"/>
      <c r="H11" s="40"/>
      <c r="I11" s="16"/>
    </row>
    <row r="12" spans="1:9" ht="14.25" thickBot="1">
      <c r="A12" s="21">
        <v>8</v>
      </c>
      <c r="B12" s="41"/>
      <c r="C12" s="42"/>
      <c r="D12" s="4">
        <f t="shared" si="0"/>
        <v>0</v>
      </c>
      <c r="E12" s="2">
        <v>0</v>
      </c>
      <c r="F12" s="2">
        <v>0</v>
      </c>
      <c r="G12" s="12"/>
      <c r="H12" s="58"/>
      <c r="I12" s="16"/>
    </row>
    <row r="13" spans="1:9" ht="14.25" thickBot="1">
      <c r="A13" s="49" t="s">
        <v>8</v>
      </c>
      <c r="B13" s="50"/>
      <c r="C13" s="51"/>
      <c r="D13" s="4">
        <f>E13+F13</f>
        <v>3191.12</v>
      </c>
      <c r="E13" s="4">
        <f>E14</f>
        <v>191.12</v>
      </c>
      <c r="F13" s="4">
        <f>F16*0.4</f>
        <v>3000</v>
      </c>
      <c r="G13" s="13"/>
      <c r="H13" s="14"/>
      <c r="I13" s="14"/>
    </row>
    <row r="14" spans="1:9" ht="14.25" thickBot="1">
      <c r="A14" s="21">
        <v>9</v>
      </c>
      <c r="B14" s="41" t="s">
        <v>9</v>
      </c>
      <c r="C14" s="42"/>
      <c r="D14" s="4">
        <f>E14+F14</f>
        <v>191.12</v>
      </c>
      <c r="E14" s="4">
        <f>(E3-E4)*0.08</f>
        <v>191.12</v>
      </c>
      <c r="F14" s="9"/>
      <c r="G14" s="14"/>
      <c r="H14" s="14"/>
      <c r="I14" s="14"/>
    </row>
    <row r="15" spans="1:9" ht="14.25" thickBot="1">
      <c r="A15" s="21">
        <v>10</v>
      </c>
      <c r="B15" s="41" t="s">
        <v>10</v>
      </c>
      <c r="C15" s="42"/>
      <c r="D15" s="4">
        <f>E15+F15</f>
        <v>3000</v>
      </c>
      <c r="E15" s="5">
        <v>0</v>
      </c>
      <c r="F15" s="5">
        <f>F13</f>
        <v>3000</v>
      </c>
      <c r="G15" s="14"/>
      <c r="H15" s="14"/>
      <c r="I15" s="14"/>
    </row>
    <row r="16" spans="1:9" ht="14.25" thickBot="1">
      <c r="A16" s="49" t="s">
        <v>11</v>
      </c>
      <c r="B16" s="50"/>
      <c r="C16" s="51"/>
      <c r="D16" s="5">
        <f>E16+F16</f>
        <v>10000</v>
      </c>
      <c r="E16" s="2">
        <v>2500</v>
      </c>
      <c r="F16" s="11">
        <v>7500</v>
      </c>
      <c r="G16" s="17" t="s">
        <v>17</v>
      </c>
      <c r="H16" s="14"/>
      <c r="I16" s="14"/>
    </row>
    <row r="17" spans="1:6" ht="153.75" customHeight="1">
      <c r="A17" s="56" t="s">
        <v>23</v>
      </c>
      <c r="B17" s="57"/>
      <c r="C17" s="57"/>
      <c r="D17" s="57"/>
      <c r="E17" s="57"/>
      <c r="F17" s="57"/>
    </row>
  </sheetData>
  <sheetProtection password="C71F" sheet="1" objects="1" scenarios="1"/>
  <mergeCells count="19">
    <mergeCell ref="B15:C15"/>
    <mergeCell ref="A16:C16"/>
    <mergeCell ref="A17:F17"/>
    <mergeCell ref="B9:C9"/>
    <mergeCell ref="B10:C10"/>
    <mergeCell ref="B11:C11"/>
    <mergeCell ref="B12:C12"/>
    <mergeCell ref="A13:C13"/>
    <mergeCell ref="B14:C14"/>
    <mergeCell ref="A1:A2"/>
    <mergeCell ref="B1:C2"/>
    <mergeCell ref="A3:C3"/>
    <mergeCell ref="A4:A5"/>
    <mergeCell ref="B4:B5"/>
    <mergeCell ref="G4:I4"/>
    <mergeCell ref="H5:H12"/>
    <mergeCell ref="B6:C6"/>
    <mergeCell ref="B7:C7"/>
    <mergeCell ref="B8:C8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中青年科技类</vt:lpstr>
      <vt:lpstr>中青年社科类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2018-05-29T18:38:26Z</dcterms:modified>
</cp:coreProperties>
</file>